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жидаемое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<sst xmlns="http://schemas.openxmlformats.org/spreadsheetml/2006/main" count="100" uniqueCount="99">
  <si>
    <t xml:space="preserve">Ожидаемое исполнение  бюджета </t>
  </si>
  <si>
    <t>городского округа город Кулебаки за 2019 год</t>
  </si>
  <si>
    <t xml:space="preserve">                                                                                                                                                       </t>
  </si>
  <si>
    <t>Код бюджетной классификации Российской Федерации</t>
  </si>
  <si>
    <t>Наименование доходов</t>
  </si>
  <si>
    <t>Первоначальный годовой план</t>
  </si>
  <si>
    <t>Уточнённый годовой план на 01.10.2019 года</t>
  </si>
  <si>
    <t>Ожидаемое исполнение за 2019г.</t>
  </si>
  <si>
    <t>Отклонение ожидаемого от уточненного годового плана</t>
  </si>
  <si>
    <t>% исполнения от ожидаемого исполнения</t>
  </si>
  <si>
    <t>1 00 00000 00 0000 000</t>
  </si>
  <si>
    <t>НАЛОГОВЫЕ  И НЕНАЛОГОВЫЕ ДОХОДЫ</t>
  </si>
  <si>
    <t>НАЛОГОВЫЕ ДОХОДЫ</t>
  </si>
  <si>
    <t>1 01 00000 00 0000 110</t>
  </si>
  <si>
    <t>НАЛОГИ НА ПРИБЫЛЬ,ДОХОДЫ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</si>
  <si>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</si>
  <si>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</si>
  <si>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</si>
  <si>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РФ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</si>
  <si>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</si>
  <si>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</si>
  <si>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</si>
  <si>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</si>
  <si>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</si>
  <si>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</si>
  <si>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</si>
  <si>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</si>
  <si>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</si>
  <si>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</si>
  <si>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</si>
  <si>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</si>
  <si>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</si>
  <si>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</si>
  <si>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</si>
  <si>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НЕНАЛОГОВЫЕ ДОХОДЫ</t>
  </si>
  <si>
    <t>1 11 05000 00 0000 000</t>
  </si>
  <si>
    <t>Доходы от сдачи в аренду имущества, составляющего государственную (муниципальную) казну</t>
  </si>
  <si>
    <t>Доходы, получаемые в виде арендной платы за земельные участки</t>
  </si>
  <si>
    <t>1 11 09000 00 0000 000</t>
  </si>
  <si>
    <t>Прочие доходы от использования имущества и прав, находящихся в государственной и муниципальной собственности</t>
  </si>
  <si>
    <t>1 11 07000 00 0000 000</t>
  </si>
  <si>
    <t>Платежи от государственных и муниципальных унитарных предприятий</t>
  </si>
  <si>
    <t>1 12 00000 00 0000 000</t>
  </si>
  <si>
    <t>Плата за негативное воздействие на окружающую среду</t>
  </si>
  <si>
    <t>1 13 02000 00 0000 000</t>
  </si>
  <si>
    <t>Доходы от компенсации затрат государства</t>
  </si>
  <si>
    <t>1 14 02000 00 0000 000</t>
  </si>
  <si>
    <t>Доходы от реализации имущества, находящегося в государственной и муниципальной собственности</t>
  </si>
  <si>
    <t>1 14 06000 00 0000 000</t>
  </si>
  <si>
    <t>Доходы от продажи земельных участков, находящихся в государственной и муниципальной собственности</t>
  </si>
  <si>
    <t>1 14 13000 00 0000 000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</si>
  <si>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</si>
  <si>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1 16 00000 00 0000 000</t>
  </si>
  <si>
    <t>Штрафы, санкции, возмещение ущерба</t>
  </si>
  <si>
    <t>1 17 05000 00 0000 000</t>
  </si>
  <si>
    <t>Прочие неналоговые доходы</t>
  </si>
  <si>
    <t>2 00 00000 00 0000 000</t>
  </si>
  <si>
    <t>БЕЗВОЗМЕЗДНЫЕ ПОСТУПЛЕНИЯ</t>
  </si>
  <si>
    <t>2 02 10000 00 0000 000</t>
  </si>
  <si>
    <t>Дотации бюджетам бюджетной системы Российской Федерации</t>
  </si>
  <si>
    <t>2 02 20000 00 0000 000</t>
  </si>
  <si>
    <t>Субсидии бюджетам бюджетной системы Российской Федерации (межбюджетные субсидии)</t>
  </si>
  <si>
    <t>2 02 30000 00 0000 000</t>
  </si>
  <si>
    <t>Субвенции бюджетам бюджетной системы Российской Федерации</t>
  </si>
  <si>
    <t>202 40000 00 0000 000</t>
  </si>
  <si>
    <t>Иные межбюджетные трансферты</t>
  </si>
  <si>
    <t>2 07 00000 00 0000 000</t>
  </si>
  <si>
    <t>Прочие безвозмездные поступления</t>
  </si>
  <si>
    <t>2 04 00000 00 0000 000</t>
  </si>
  <si>
    <t>Безвозмездные поступления от негосударственных организаций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</si>
  <si>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</si>
  <si>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</si>
  <si>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</si>
  <si>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ВСЕГО РАСХОДОВ</t>
  </si>
  <si>
    <t>1. ОБЩЕГОСУДАРСТВЕННЫЕ ВОПРОСЫ</t>
  </si>
  <si>
    <t>2. НАЦИОНАЛЬНАЯ БЕЗОПАСНОСТЬ И ПРАВООХРАНИТЕЛЬНАЯ ДЕЯТЕЛЬНОСТЬ</t>
  </si>
  <si>
    <t>3. НАЦИОНАЛЬНАЯ ЭКОНОМИКА</t>
  </si>
  <si>
    <t xml:space="preserve">4. ЖИЛИЩНО-КОММУНАЛЬНОЕ ХОЗЯЙСТВО </t>
  </si>
  <si>
    <t>5. ОХРАНА ОКРУЖАЮЩЕЙ СРЕДЫ</t>
  </si>
  <si>
    <t>6. ОБРАЗОВАНИЕ</t>
  </si>
  <si>
    <t>7. КУЛЬТУРА, КИНЕМАТОГРАФИЯ</t>
  </si>
  <si>
    <t>8. СОЦИАЛЬНАЯ ПОЛИТИКА</t>
  </si>
  <si>
    <t>9. ФИЗИЧЕСКАЯ КУЛЬТУРА И СПОРТ</t>
  </si>
  <si>
    <t>10. СРЕДСТВА МАССОВОЙ ИНФОРМАЦИИ</t>
  </si>
  <si>
    <t>ДЕФИЦИТ  (-),  ПРОФИЦИТ (+)</t>
  </si>
  <si>
    <t>ИСТОЧНИКИ ФИНАНСИРОВАНИЯ ДЕФИЦИТА БЮДЖЕТА:</t>
  </si>
  <si>
    <t>0100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</si>
  <si>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</si>
  <si>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</si>
  <si>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</si>
  <si>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</si>
  <si>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</si>
  <si>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</si>
  <si>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</si>
  <si>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</si>
  <si>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</si>
  <si>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Изменение остатков средств на счетах по учету средств бюджета</t>
  </si>
  <si>
    <r>
      <t xml:space="preserve">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(тыс. рублей)</t>
    </r>
  </si>
  <si>
    <t xml:space="preserve"> 1 0500000 00 0000 000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</si>
</sst>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172" fontId="43" fillId="0" borderId="10" xfId="0" applyNumberFormat="1" applyFont="1" applyBorder="1" applyAlignment="1">
      <alignment horizontal="center" vertical="center"/>
    </xf>
    <xf numFmtId="172" fontId="43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49" fontId="44" fillId="0" borderId="10" xfId="0" applyNumberFormat="1" applyFont="1" applyBorder="1" applyAlignment="1">
      <alignment horizontal="center"/>
    </xf>
    <xf numFmtId="49" fontId="43" fillId="33" borderId="10" xfId="0" applyNumberFormat="1" applyFont="1" applyFill="1" applyBorder="1" applyAlignment="1" applyProtection="1">
      <alignment horizontal="left" wrapText="1"/>
      <protection locked="0"/>
    </xf>
    <xf numFmtId="0" fontId="43" fillId="0" borderId="10" xfId="0" applyFont="1" applyBorder="1" applyAlignment="1">
      <alignment vertical="center"/>
    </xf>
    <xf numFmtId="172" fontId="43" fillId="0" borderId="10" xfId="0" applyNumberFormat="1" applyFont="1" applyBorder="1" applyAlignment="1">
      <alignment vertical="center"/>
    </xf>
    <xf numFmtId="49" fontId="4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3" fillId="33" borderId="10" xfId="0" applyNumberFormat="1" applyFont="1" applyFill="1" applyBorder="1" applyAlignment="1">
      <alignment horizontal="left" vertical="center" wrapText="1"/>
    </xf>
    <xf numFmtId="172" fontId="44" fillId="0" borderId="10" xfId="0" applyNumberFormat="1" applyFont="1" applyBorder="1" applyAlignment="1">
      <alignment vertical="center"/>
    </xf>
    <xf numFmtId="49" fontId="24" fillId="33" borderId="10" xfId="0" applyNumberFormat="1" applyFont="1" applyFill="1" applyBorder="1" applyAlignment="1">
      <alignment horizontal="left" vertical="center" wrapText="1"/>
    </xf>
    <xf numFmtId="49" fontId="24" fillId="33" borderId="10" xfId="0" applyNumberFormat="1" applyFont="1" applyFill="1" applyBorder="1" applyAlignment="1">
      <alignment horizontal="left" wrapText="1"/>
    </xf>
    <xf numFmtId="0" fontId="4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6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3.140625" style="0" customWidth="1"/>
    <col min="2" max="2" width="32.140625" style="0" customWidth="1"/>
    <col min="3" max="3" width="13.28125" style="0" customWidth="1"/>
    <col min="4" max="4" width="15.28125" style="0" customWidth="1"/>
    <col min="5" max="5" width="14.28125" style="0" customWidth="1"/>
    <col min="6" max="6" width="15.140625" style="0" customWidth="1"/>
    <col min="7" max="7" width="11.421875" style="0" customWidth="1"/>
  </cols>
  <sheetData>
    <row r="2" spans="1:7" ht="34.5" customHeight="1">
      <c r="A2" s="2" t="s">
        <v>0</v>
      </c>
      <c r="B2" s="3"/>
      <c r="C2" s="3"/>
      <c r="D2" s="3"/>
      <c r="E2" s="3"/>
      <c r="F2" s="3"/>
      <c r="G2" s="3"/>
    </row>
    <row r="3" spans="1:7" ht="15.75">
      <c r="A3" s="2" t="s">
        <v>1</v>
      </c>
      <c r="B3" s="3"/>
      <c r="C3" s="3"/>
      <c r="D3" s="3"/>
      <c r="E3" s="3"/>
      <c r="F3" s="3"/>
      <c r="G3" s="3"/>
    </row>
    <row r="4" ht="15.75">
      <c r="A4" s="1" t="s">
        <v>2</v>
      </c>
    </row>
    <row r="5" spans="1:8" ht="15">
      <c r="A5" s="4" t="s">
        <v>97</v>
      </c>
      <c r="B5" s="4"/>
      <c r="C5" s="4"/>
      <c r="D5" s="4"/>
      <c r="E5" s="4"/>
      <c r="F5" s="4"/>
      <c r="G5" s="4"/>
      <c r="H5" s="4"/>
    </row>
    <row r="6" spans="1:8" ht="15.75" customHeight="1">
      <c r="A6" s="5"/>
      <c r="B6" s="5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4"/>
    </row>
    <row r="7" spans="1:8" ht="15">
      <c r="A7" s="5"/>
      <c r="B7" s="5"/>
      <c r="C7" s="7"/>
      <c r="D7" s="7"/>
      <c r="E7" s="8"/>
      <c r="F7" s="8"/>
      <c r="G7" s="8"/>
      <c r="H7" s="4"/>
    </row>
    <row r="8" spans="1:8" ht="38.25">
      <c r="A8" s="5" t="s">
        <v>3</v>
      </c>
      <c r="B8" s="9" t="s">
        <v>4</v>
      </c>
      <c r="C8" s="7"/>
      <c r="D8" s="7"/>
      <c r="E8" s="8"/>
      <c r="F8" s="8"/>
      <c r="G8" s="8"/>
      <c r="H8" s="4"/>
    </row>
    <row r="9" spans="1:8" ht="27">
      <c r="A9" s="13" t="s">
        <v>10</v>
      </c>
      <c r="B9" s="10" t="s">
        <v>11</v>
      </c>
      <c r="C9" s="11">
        <f>C10+C22</f>
        <v>367654.7</v>
      </c>
      <c r="D9" s="11">
        <f>D10+D22</f>
        <v>394678.20000000007</v>
      </c>
      <c r="E9" s="11">
        <f>E10+E22</f>
        <v>391255.10000000003</v>
      </c>
      <c r="F9" s="11">
        <f>E9-D9</f>
        <v>-3423.100000000035</v>
      </c>
      <c r="G9" s="12">
        <f>E9/D9*100</f>
        <v>99.13268581847186</v>
      </c>
      <c r="H9" s="4"/>
    </row>
    <row r="10" spans="1:8" ht="15">
      <c r="A10" s="10"/>
      <c r="B10" s="10" t="s">
        <v>12</v>
      </c>
      <c r="C10" s="12">
        <f>C11+C13+C14+C18+C21</f>
        <v>334535.7</v>
      </c>
      <c r="D10" s="12">
        <f>D11+D13+D14+D18+D21</f>
        <v>349378.1000000001</v>
      </c>
      <c r="E10" s="12">
        <f>E11+E13+E14+E18+E21</f>
        <v>346100.80000000005</v>
      </c>
      <c r="F10" s="11">
        <f aca="true" t="shared" si="0" ref="F10:F41">E10-D10</f>
        <v>-3277.3000000000466</v>
      </c>
      <c r="G10" s="12">
        <f aca="true" t="shared" si="1" ref="G10:G42">E10/D10*100</f>
        <v>99.06196181157318</v>
      </c>
      <c r="H10" s="4"/>
    </row>
    <row r="11" spans="1:8" ht="15">
      <c r="A11" s="13" t="s">
        <v>13</v>
      </c>
      <c r="B11" s="13" t="s">
        <v>14</v>
      </c>
      <c r="C11" s="12">
        <v>260424.2</v>
      </c>
      <c r="D11" s="12">
        <v>268893.7</v>
      </c>
      <c r="E11" s="12">
        <v>268893.7</v>
      </c>
      <c r="F11" s="11">
        <f t="shared" si="0"/>
        <v>0</v>
      </c>
      <c r="G11" s="12">
        <f t="shared" si="1"/>
        <v>100</v>
      </c>
      <c r="H11" s="4"/>
    </row>
    <row r="12" spans="1:8" ht="15">
      <c r="A12" s="13" t="s">
        <v>15</v>
      </c>
      <c r="B12" s="14" t="s">
        <v>16</v>
      </c>
      <c r="C12" s="15">
        <v>260424.2</v>
      </c>
      <c r="D12" s="15">
        <v>268893.7</v>
      </c>
      <c r="E12" s="15">
        <v>268893.7</v>
      </c>
      <c r="F12" s="16">
        <f t="shared" si="0"/>
        <v>0</v>
      </c>
      <c r="G12" s="15">
        <f t="shared" si="1"/>
        <v>100</v>
      </c>
      <c r="H12" s="4"/>
    </row>
    <row r="13" spans="1:8" ht="26.25">
      <c r="A13" s="13" t="s">
        <v>17</v>
      </c>
      <c r="B13" s="13" t="s">
        <v>18</v>
      </c>
      <c r="C13" s="12">
        <v>11831.8</v>
      </c>
      <c r="D13" s="12">
        <v>12195.9</v>
      </c>
      <c r="E13" s="12">
        <v>13150.4</v>
      </c>
      <c r="F13" s="11">
        <f t="shared" si="0"/>
        <v>954.5</v>
      </c>
      <c r="G13" s="12">
        <f t="shared" si="1"/>
        <v>107.82640067563689</v>
      </c>
      <c r="H13" s="4"/>
    </row>
    <row r="14" spans="1:8" ht="26.25">
      <c r="A14" s="13" t="s">
        <v>98</v>
      </c>
      <c r="B14" s="13" t="s">
        <v>19</v>
      </c>
      <c r="C14" s="12">
        <f>C15+C16+C17</f>
        <v>23708.3</v>
      </c>
      <c r="D14" s="12">
        <f>D15+D16+D17</f>
        <v>24460.4</v>
      </c>
      <c r="E14" s="12">
        <f>E15+E16+E17</f>
        <v>22834.399999999998</v>
      </c>
      <c r="F14" s="11">
        <f t="shared" si="0"/>
        <v>-1626.0000000000036</v>
      </c>
      <c r="G14" s="12">
        <f t="shared" si="1"/>
        <v>93.35252080914455</v>
      </c>
      <c r="H14" s="4"/>
    </row>
    <row r="15" spans="1:8" ht="26.25">
      <c r="A15" s="14" t="s">
        <v>20</v>
      </c>
      <c r="B15" s="14" t="s">
        <v>21</v>
      </c>
      <c r="C15" s="15">
        <v>23301.3</v>
      </c>
      <c r="D15" s="15">
        <v>24053.4</v>
      </c>
      <c r="E15" s="15">
        <v>22627.6</v>
      </c>
      <c r="F15" s="16">
        <f t="shared" si="0"/>
        <v>-1425.800000000003</v>
      </c>
      <c r="G15" s="15">
        <f t="shared" si="1"/>
        <v>94.07235567528913</v>
      </c>
      <c r="H15" s="4"/>
    </row>
    <row r="16" spans="1:8" ht="39">
      <c r="A16" s="14" t="s">
        <v>22</v>
      </c>
      <c r="B16" s="14" t="s">
        <v>23</v>
      </c>
      <c r="C16" s="15">
        <v>364.2</v>
      </c>
      <c r="D16" s="15">
        <v>364.2</v>
      </c>
      <c r="E16" s="15">
        <v>165.8</v>
      </c>
      <c r="F16" s="16">
        <f t="shared" si="0"/>
        <v>-198.39999999999998</v>
      </c>
      <c r="G16" s="15">
        <f t="shared" si="1"/>
        <v>45.52443712246019</v>
      </c>
      <c r="H16" s="4"/>
    </row>
    <row r="17" spans="1:8" ht="15">
      <c r="A17" s="14" t="s">
        <v>24</v>
      </c>
      <c r="B17" s="14" t="s">
        <v>25</v>
      </c>
      <c r="C17" s="15">
        <v>42.8</v>
      </c>
      <c r="D17" s="15">
        <v>42.8</v>
      </c>
      <c r="E17" s="15">
        <v>41</v>
      </c>
      <c r="F17" s="16">
        <f t="shared" si="0"/>
        <v>-1.7999999999999972</v>
      </c>
      <c r="G17" s="15">
        <f t="shared" si="1"/>
        <v>95.7943925233645</v>
      </c>
      <c r="H17" s="4"/>
    </row>
    <row r="18" spans="1:8" ht="15">
      <c r="A18" s="13" t="s">
        <v>26</v>
      </c>
      <c r="B18" s="13" t="s">
        <v>27</v>
      </c>
      <c r="C18" s="12">
        <v>33075.5</v>
      </c>
      <c r="D18" s="12">
        <v>37703.4</v>
      </c>
      <c r="E18" s="12">
        <v>34589.6</v>
      </c>
      <c r="F18" s="11">
        <f t="shared" si="0"/>
        <v>-3113.800000000003</v>
      </c>
      <c r="G18" s="12">
        <f t="shared" si="1"/>
        <v>91.74132836826386</v>
      </c>
      <c r="H18" s="4"/>
    </row>
    <row r="19" spans="1:8" ht="15">
      <c r="A19" s="14" t="s">
        <v>28</v>
      </c>
      <c r="B19" s="14" t="s">
        <v>29</v>
      </c>
      <c r="C19" s="15">
        <v>12327.6</v>
      </c>
      <c r="D19" s="15">
        <v>13024.6</v>
      </c>
      <c r="E19" s="15">
        <v>13484</v>
      </c>
      <c r="F19" s="16">
        <f t="shared" si="0"/>
        <v>459.39999999999964</v>
      </c>
      <c r="G19" s="15">
        <f t="shared" si="1"/>
        <v>103.52717165978224</v>
      </c>
      <c r="H19" s="4"/>
    </row>
    <row r="20" spans="1:8" ht="15">
      <c r="A20" s="14" t="s">
        <v>30</v>
      </c>
      <c r="B20" s="14" t="s">
        <v>31</v>
      </c>
      <c r="C20" s="15">
        <v>20747.9</v>
      </c>
      <c r="D20" s="15">
        <v>24678.8</v>
      </c>
      <c r="E20" s="15">
        <v>21105.6</v>
      </c>
      <c r="F20" s="16">
        <f t="shared" si="0"/>
        <v>-3573.2000000000007</v>
      </c>
      <c r="G20" s="15">
        <f t="shared" si="1"/>
        <v>85.52117607014928</v>
      </c>
      <c r="H20" s="4"/>
    </row>
    <row r="21" spans="1:8" ht="15">
      <c r="A21" s="13" t="s">
        <v>32</v>
      </c>
      <c r="B21" s="13" t="s">
        <v>33</v>
      </c>
      <c r="C21" s="12">
        <v>5495.9</v>
      </c>
      <c r="D21" s="12">
        <v>6124.7</v>
      </c>
      <c r="E21" s="12">
        <v>6632.7</v>
      </c>
      <c r="F21" s="11">
        <f t="shared" si="0"/>
        <v>508</v>
      </c>
      <c r="G21" s="12">
        <f t="shared" si="1"/>
        <v>108.2942838016556</v>
      </c>
      <c r="H21" s="4"/>
    </row>
    <row r="22" spans="1:8" ht="15">
      <c r="A22" s="10"/>
      <c r="B22" s="10" t="s">
        <v>34</v>
      </c>
      <c r="C22" s="12">
        <f>C23+C24+C25+C26+C27+C28+C29+C30+C32+C33</f>
        <v>33119</v>
      </c>
      <c r="D22" s="12">
        <f>D23+D24+D25+D26+D27+D28+D29+D30+D32+D33+D31</f>
        <v>45300.100000000006</v>
      </c>
      <c r="E22" s="12">
        <f>E23+E24+E25+E26+E27+E28+E29+E30+E32+E33+E31</f>
        <v>45154.299999999996</v>
      </c>
      <c r="F22" s="12">
        <f>F23+F24+F25+F26+F27+F28+F29+F30+F32+F33</f>
        <v>-145.80000000000047</v>
      </c>
      <c r="G22" s="12">
        <f t="shared" si="1"/>
        <v>99.6781464058578</v>
      </c>
      <c r="H22" s="4"/>
    </row>
    <row r="23" spans="1:8" ht="51.75">
      <c r="A23" s="13" t="s">
        <v>35</v>
      </c>
      <c r="B23" s="13" t="s">
        <v>36</v>
      </c>
      <c r="C23" s="12">
        <v>3543.5</v>
      </c>
      <c r="D23" s="12">
        <v>3754</v>
      </c>
      <c r="E23" s="12">
        <v>3754</v>
      </c>
      <c r="F23" s="11">
        <f>E23-D23</f>
        <v>0</v>
      </c>
      <c r="G23" s="12">
        <f t="shared" si="1"/>
        <v>100</v>
      </c>
      <c r="H23" s="4"/>
    </row>
    <row r="24" spans="1:8" ht="26.25">
      <c r="A24" s="14" t="s">
        <v>35</v>
      </c>
      <c r="B24" s="14" t="s">
        <v>37</v>
      </c>
      <c r="C24" s="15">
        <v>10740.8</v>
      </c>
      <c r="D24" s="15">
        <v>12013.4</v>
      </c>
      <c r="E24" s="15">
        <v>13233.4</v>
      </c>
      <c r="F24" s="16">
        <f t="shared" si="0"/>
        <v>1220</v>
      </c>
      <c r="G24" s="15">
        <f t="shared" si="1"/>
        <v>110.15532655201692</v>
      </c>
      <c r="H24" s="4"/>
    </row>
    <row r="25" spans="1:8" ht="85.5" customHeight="1">
      <c r="A25" s="14" t="s">
        <v>38</v>
      </c>
      <c r="B25" s="14" t="s">
        <v>39</v>
      </c>
      <c r="C25" s="15">
        <v>2801.7</v>
      </c>
      <c r="D25" s="15">
        <v>3219.8</v>
      </c>
      <c r="E25" s="15">
        <v>3498.5</v>
      </c>
      <c r="F25" s="16">
        <f t="shared" si="0"/>
        <v>278.6999999999998</v>
      </c>
      <c r="G25" s="15">
        <f t="shared" si="1"/>
        <v>108.65581713149885</v>
      </c>
      <c r="H25" s="4"/>
    </row>
    <row r="26" spans="1:8" ht="55.5" customHeight="1">
      <c r="A26" s="14" t="s">
        <v>40</v>
      </c>
      <c r="B26" s="14" t="s">
        <v>41</v>
      </c>
      <c r="C26" s="15">
        <v>453</v>
      </c>
      <c r="D26" s="15">
        <v>2468.5</v>
      </c>
      <c r="E26" s="15">
        <v>2468.5</v>
      </c>
      <c r="F26" s="16">
        <f t="shared" si="0"/>
        <v>0</v>
      </c>
      <c r="G26" s="15">
        <f t="shared" si="1"/>
        <v>100</v>
      </c>
      <c r="H26" s="4"/>
    </row>
    <row r="27" spans="1:8" ht="26.25">
      <c r="A27" s="13" t="s">
        <v>42</v>
      </c>
      <c r="B27" s="13" t="s">
        <v>43</v>
      </c>
      <c r="C27" s="12">
        <v>1000.8</v>
      </c>
      <c r="D27" s="12">
        <v>1837.7</v>
      </c>
      <c r="E27" s="12">
        <v>681.8</v>
      </c>
      <c r="F27" s="11">
        <f t="shared" si="0"/>
        <v>-1155.9</v>
      </c>
      <c r="G27" s="12">
        <f t="shared" si="1"/>
        <v>37.10072373075039</v>
      </c>
      <c r="H27" s="4"/>
    </row>
    <row r="28" spans="1:8" ht="30.75" customHeight="1">
      <c r="A28" s="13" t="s">
        <v>44</v>
      </c>
      <c r="B28" s="13" t="s">
        <v>45</v>
      </c>
      <c r="C28" s="12">
        <v>3839.6</v>
      </c>
      <c r="D28" s="12">
        <v>5369.2</v>
      </c>
      <c r="E28" s="12">
        <v>6224.5</v>
      </c>
      <c r="F28" s="11">
        <f t="shared" si="0"/>
        <v>855.3000000000002</v>
      </c>
      <c r="G28" s="12">
        <f t="shared" si="1"/>
        <v>115.92974744840944</v>
      </c>
      <c r="H28" s="4"/>
    </row>
    <row r="29" spans="1:8" ht="81.75" customHeight="1">
      <c r="A29" s="13" t="s">
        <v>46</v>
      </c>
      <c r="B29" s="13" t="s">
        <v>47</v>
      </c>
      <c r="C29" s="12">
        <v>740</v>
      </c>
      <c r="D29" s="12">
        <v>138.5</v>
      </c>
      <c r="E29" s="12">
        <v>138.5</v>
      </c>
      <c r="F29" s="11">
        <f t="shared" si="0"/>
        <v>0</v>
      </c>
      <c r="G29" s="12">
        <f t="shared" si="1"/>
        <v>100</v>
      </c>
      <c r="H29" s="4"/>
    </row>
    <row r="30" spans="1:8" ht="51.75">
      <c r="A30" s="13" t="s">
        <v>48</v>
      </c>
      <c r="B30" s="13" t="s">
        <v>49</v>
      </c>
      <c r="C30" s="12">
        <v>8000</v>
      </c>
      <c r="D30" s="12">
        <v>7000</v>
      </c>
      <c r="E30" s="12">
        <v>5634.9</v>
      </c>
      <c r="F30" s="11">
        <f t="shared" si="0"/>
        <v>-1365.1000000000004</v>
      </c>
      <c r="G30" s="12">
        <f t="shared" si="1"/>
        <v>80.49857142857142</v>
      </c>
      <c r="H30" s="4"/>
    </row>
    <row r="31" spans="1:8" ht="102.75" customHeight="1">
      <c r="A31" s="13" t="s">
        <v>50</v>
      </c>
      <c r="B31" s="17" t="s">
        <v>51</v>
      </c>
      <c r="C31" s="12">
        <v>0</v>
      </c>
      <c r="D31" s="12">
        <v>5230.2</v>
      </c>
      <c r="E31" s="12">
        <v>5230.2</v>
      </c>
      <c r="F31" s="11">
        <f t="shared" si="0"/>
        <v>0</v>
      </c>
      <c r="G31" s="12">
        <f t="shared" si="1"/>
        <v>100</v>
      </c>
      <c r="H31" s="4"/>
    </row>
    <row r="32" spans="1:8" ht="26.25">
      <c r="A32" s="13" t="s">
        <v>52</v>
      </c>
      <c r="B32" s="13" t="s">
        <v>53</v>
      </c>
      <c r="C32" s="15">
        <v>1999.6</v>
      </c>
      <c r="D32" s="12">
        <v>4268.8</v>
      </c>
      <c r="E32" s="12">
        <v>4268.8</v>
      </c>
      <c r="F32" s="11">
        <f t="shared" si="0"/>
        <v>0</v>
      </c>
      <c r="G32" s="12">
        <f t="shared" si="1"/>
        <v>100</v>
      </c>
      <c r="H32" s="4"/>
    </row>
    <row r="33" spans="1:8" ht="15">
      <c r="A33" s="13" t="s">
        <v>54</v>
      </c>
      <c r="B33" s="13" t="s">
        <v>55</v>
      </c>
      <c r="C33" s="15">
        <v>0</v>
      </c>
      <c r="D33" s="12">
        <v>0</v>
      </c>
      <c r="E33" s="12">
        <v>21.2</v>
      </c>
      <c r="F33" s="11">
        <f t="shared" si="0"/>
        <v>21.2</v>
      </c>
      <c r="G33" s="12">
        <v>100</v>
      </c>
      <c r="H33" s="4"/>
    </row>
    <row r="34" spans="1:8" ht="45" customHeight="1">
      <c r="A34" s="13" t="s">
        <v>56</v>
      </c>
      <c r="B34" s="10" t="s">
        <v>57</v>
      </c>
      <c r="C34" s="11">
        <f>C35+C36+C37+C38+C40+C41</f>
        <v>837155.8999999999</v>
      </c>
      <c r="D34" s="11">
        <f>D35+D36+D37+D38+D40+D41+D39</f>
        <v>919996.7</v>
      </c>
      <c r="E34" s="11">
        <f>E35+E36+E37+E38+E40+E41+E39</f>
        <v>919740.6</v>
      </c>
      <c r="F34" s="11">
        <f t="shared" si="0"/>
        <v>-256.0999999999767</v>
      </c>
      <c r="G34" s="12">
        <f t="shared" si="1"/>
        <v>99.97216294362795</v>
      </c>
      <c r="H34" s="4"/>
    </row>
    <row r="35" spans="1:8" ht="26.25">
      <c r="A35" s="13" t="s">
        <v>58</v>
      </c>
      <c r="B35" s="13" t="s">
        <v>59</v>
      </c>
      <c r="C35" s="11">
        <v>282620.3</v>
      </c>
      <c r="D35" s="12">
        <v>279411.2</v>
      </c>
      <c r="E35" s="12">
        <v>279411.2</v>
      </c>
      <c r="F35" s="11">
        <f t="shared" si="0"/>
        <v>0</v>
      </c>
      <c r="G35" s="12">
        <f t="shared" si="1"/>
        <v>100</v>
      </c>
      <c r="H35" s="4"/>
    </row>
    <row r="36" spans="1:8" ht="66" customHeight="1">
      <c r="A36" s="13" t="s">
        <v>60</v>
      </c>
      <c r="B36" s="13" t="s">
        <v>61</v>
      </c>
      <c r="C36" s="11">
        <v>74107.9</v>
      </c>
      <c r="D36" s="12">
        <v>152817.8</v>
      </c>
      <c r="E36" s="12">
        <v>152817.8</v>
      </c>
      <c r="F36" s="11">
        <f t="shared" si="0"/>
        <v>0</v>
      </c>
      <c r="G36" s="12">
        <f t="shared" si="1"/>
        <v>100</v>
      </c>
      <c r="H36" s="4"/>
    </row>
    <row r="37" spans="1:8" ht="57.75" customHeight="1">
      <c r="A37" s="13" t="s">
        <v>62</v>
      </c>
      <c r="B37" s="13" t="s">
        <v>63</v>
      </c>
      <c r="C37" s="11">
        <v>480427.7</v>
      </c>
      <c r="D37" s="12">
        <v>480160.2</v>
      </c>
      <c r="E37" s="12">
        <v>480160.2</v>
      </c>
      <c r="F37" s="11">
        <f t="shared" si="0"/>
        <v>0</v>
      </c>
      <c r="G37" s="12">
        <f t="shared" si="1"/>
        <v>100</v>
      </c>
      <c r="H37" s="4"/>
    </row>
    <row r="38" spans="1:8" ht="42.75" customHeight="1">
      <c r="A38" s="13" t="s">
        <v>64</v>
      </c>
      <c r="B38" s="13" t="s">
        <v>65</v>
      </c>
      <c r="C38" s="11">
        <v>0</v>
      </c>
      <c r="D38" s="12">
        <v>7010.1</v>
      </c>
      <c r="E38" s="12">
        <v>7010.1</v>
      </c>
      <c r="F38" s="11">
        <f t="shared" si="0"/>
        <v>0</v>
      </c>
      <c r="G38" s="12">
        <f t="shared" si="1"/>
        <v>100</v>
      </c>
      <c r="H38" s="4"/>
    </row>
    <row r="39" spans="1:8" ht="39.75" customHeight="1">
      <c r="A39" s="13" t="s">
        <v>66</v>
      </c>
      <c r="B39" s="13" t="s">
        <v>67</v>
      </c>
      <c r="C39" s="11">
        <v>0</v>
      </c>
      <c r="D39" s="12">
        <v>2458.7</v>
      </c>
      <c r="E39" s="12">
        <v>2458.7</v>
      </c>
      <c r="F39" s="11">
        <f t="shared" si="0"/>
        <v>0</v>
      </c>
      <c r="G39" s="12">
        <f t="shared" si="1"/>
        <v>100</v>
      </c>
      <c r="H39" s="4"/>
    </row>
    <row r="40" spans="1:8" ht="48.75" customHeight="1">
      <c r="A40" s="13" t="s">
        <v>68</v>
      </c>
      <c r="B40" s="13" t="s">
        <v>69</v>
      </c>
      <c r="C40" s="11">
        <v>0</v>
      </c>
      <c r="D40" s="12">
        <v>1398.8</v>
      </c>
      <c r="E40" s="12">
        <v>1398.8</v>
      </c>
      <c r="F40" s="11">
        <f t="shared" si="0"/>
        <v>0</v>
      </c>
      <c r="G40" s="12">
        <f t="shared" si="1"/>
        <v>100</v>
      </c>
      <c r="H40" s="4"/>
    </row>
    <row r="41" spans="1:8" ht="83.25" customHeight="1">
      <c r="A41" s="13" t="s">
        <v>70</v>
      </c>
      <c r="B41" s="13" t="s">
        <v>71</v>
      </c>
      <c r="C41" s="11">
        <v>0</v>
      </c>
      <c r="D41" s="12">
        <v>-3260.1</v>
      </c>
      <c r="E41" s="12">
        <v>-3516.2</v>
      </c>
      <c r="F41" s="11">
        <f t="shared" si="0"/>
        <v>-256.0999999999999</v>
      </c>
      <c r="G41" s="12">
        <f t="shared" si="1"/>
        <v>107.85558725192479</v>
      </c>
      <c r="H41" s="4"/>
    </row>
    <row r="42" spans="1:8" ht="23.25" customHeight="1">
      <c r="A42" s="9"/>
      <c r="B42" s="18" t="s">
        <v>72</v>
      </c>
      <c r="C42" s="12">
        <f>C9+C34</f>
        <v>1204810.5999999999</v>
      </c>
      <c r="D42" s="12">
        <f>D9+D34</f>
        <v>1314674.9</v>
      </c>
      <c r="E42" s="12">
        <f>E9+E34</f>
        <v>1310995.7</v>
      </c>
      <c r="F42" s="11">
        <f>E42-D42</f>
        <v>-3679.1999999999534</v>
      </c>
      <c r="G42" s="12">
        <f t="shared" si="1"/>
        <v>99.72014374047912</v>
      </c>
      <c r="H42" s="4"/>
    </row>
    <row r="43" spans="1:8" ht="15">
      <c r="A43" s="9"/>
      <c r="B43" s="18" t="s">
        <v>73</v>
      </c>
      <c r="C43" s="12">
        <f>C44+C45+C46+C47+C48+C49+C50+C51+C52+C53</f>
        <v>1204810.5999999999</v>
      </c>
      <c r="D43" s="12">
        <f>D44+D45+D46+D47+D48+D49+D50+D51+D52+D53</f>
        <v>1340726.5999999999</v>
      </c>
      <c r="E43" s="12">
        <f>E44+E45+E46+E47+E48+E49+E50+E51+E52+E53</f>
        <v>1333956.1999999997</v>
      </c>
      <c r="F43" s="12">
        <f>F44+F45+F46+F47+F48+F49+F50+F51+F52+F53</f>
        <v>-6770.400000000009</v>
      </c>
      <c r="G43" s="12">
        <f>E43*100/D43</f>
        <v>99.49502008836103</v>
      </c>
      <c r="H43" s="4"/>
    </row>
    <row r="44" spans="1:8" ht="26.25">
      <c r="A44" s="19" t="s">
        <v>86</v>
      </c>
      <c r="B44" s="20" t="s">
        <v>74</v>
      </c>
      <c r="C44" s="21">
        <v>100941.4</v>
      </c>
      <c r="D44" s="21">
        <v>104906.8</v>
      </c>
      <c r="E44" s="21">
        <v>103577.2</v>
      </c>
      <c r="F44" s="22">
        <f>E44-D44</f>
        <v>-1329.6000000000058</v>
      </c>
      <c r="G44" s="15">
        <f aca="true" t="shared" si="2" ref="G44:G56">E44*100/D44</f>
        <v>98.73258930784277</v>
      </c>
      <c r="H44" s="4"/>
    </row>
    <row r="45" spans="1:8" ht="51">
      <c r="A45" s="19" t="s">
        <v>87</v>
      </c>
      <c r="B45" s="23" t="s">
        <v>75</v>
      </c>
      <c r="C45" s="21">
        <v>13524.2</v>
      </c>
      <c r="D45" s="21">
        <v>13712.2</v>
      </c>
      <c r="E45" s="21">
        <v>13712.2</v>
      </c>
      <c r="F45" s="22">
        <f aca="true" t="shared" si="3" ref="F45:F54">E45-D45</f>
        <v>0</v>
      </c>
      <c r="G45" s="15">
        <f t="shared" si="2"/>
        <v>100</v>
      </c>
      <c r="H45" s="4"/>
    </row>
    <row r="46" spans="1:8" ht="15">
      <c r="A46" s="19" t="s">
        <v>88</v>
      </c>
      <c r="B46" s="23" t="s">
        <v>76</v>
      </c>
      <c r="C46" s="22">
        <v>30333</v>
      </c>
      <c r="D46" s="21">
        <v>52374.8</v>
      </c>
      <c r="E46" s="21">
        <v>51597.5</v>
      </c>
      <c r="F46" s="22">
        <f t="shared" si="3"/>
        <v>-777.3000000000029</v>
      </c>
      <c r="G46" s="15">
        <f t="shared" si="2"/>
        <v>98.5158893208184</v>
      </c>
      <c r="H46" s="4"/>
    </row>
    <row r="47" spans="1:8" ht="25.5">
      <c r="A47" s="19" t="s">
        <v>89</v>
      </c>
      <c r="B47" s="23" t="s">
        <v>77</v>
      </c>
      <c r="C47" s="22">
        <v>42360</v>
      </c>
      <c r="D47" s="21">
        <v>102081.9</v>
      </c>
      <c r="E47" s="21">
        <v>97418.4</v>
      </c>
      <c r="F47" s="22">
        <f t="shared" si="3"/>
        <v>-4663.5</v>
      </c>
      <c r="G47" s="15">
        <f t="shared" si="2"/>
        <v>95.4316093254534</v>
      </c>
      <c r="H47" s="4"/>
    </row>
    <row r="48" spans="1:8" ht="15">
      <c r="A48" s="19" t="s">
        <v>90</v>
      </c>
      <c r="B48" s="23" t="s">
        <v>78</v>
      </c>
      <c r="C48" s="22">
        <v>162</v>
      </c>
      <c r="D48" s="22">
        <v>172</v>
      </c>
      <c r="E48" s="21">
        <v>172</v>
      </c>
      <c r="F48" s="22">
        <f t="shared" si="3"/>
        <v>0</v>
      </c>
      <c r="G48" s="15">
        <f t="shared" si="2"/>
        <v>100</v>
      </c>
      <c r="H48" s="4"/>
    </row>
    <row r="49" spans="1:8" ht="15">
      <c r="A49" s="19" t="s">
        <v>91</v>
      </c>
      <c r="B49" s="23" t="s">
        <v>79</v>
      </c>
      <c r="C49" s="21">
        <v>785358.8</v>
      </c>
      <c r="D49" s="21">
        <v>835771.9</v>
      </c>
      <c r="E49" s="21">
        <v>835771.9</v>
      </c>
      <c r="F49" s="22">
        <f t="shared" si="3"/>
        <v>0</v>
      </c>
      <c r="G49" s="15">
        <f t="shared" si="2"/>
        <v>100</v>
      </c>
      <c r="H49" s="4"/>
    </row>
    <row r="50" spans="1:8" ht="15">
      <c r="A50" s="19" t="s">
        <v>92</v>
      </c>
      <c r="B50" s="23" t="s">
        <v>80</v>
      </c>
      <c r="C50" s="21">
        <v>137402.8</v>
      </c>
      <c r="D50" s="21">
        <v>136345.9</v>
      </c>
      <c r="E50" s="21">
        <v>136345.9</v>
      </c>
      <c r="F50" s="22">
        <f t="shared" si="3"/>
        <v>0</v>
      </c>
      <c r="G50" s="15">
        <f t="shared" si="2"/>
        <v>100</v>
      </c>
      <c r="H50" s="4"/>
    </row>
    <row r="51" spans="1:8" ht="15">
      <c r="A51" s="19" t="s">
        <v>93</v>
      </c>
      <c r="B51" s="23" t="s">
        <v>81</v>
      </c>
      <c r="C51" s="21">
        <v>37834.2</v>
      </c>
      <c r="D51" s="21">
        <v>39407.2</v>
      </c>
      <c r="E51" s="21">
        <v>39407.2</v>
      </c>
      <c r="F51" s="22">
        <f t="shared" si="3"/>
        <v>0</v>
      </c>
      <c r="G51" s="15">
        <f t="shared" si="2"/>
        <v>100</v>
      </c>
      <c r="H51" s="4"/>
    </row>
    <row r="52" spans="1:8" ht="25.5">
      <c r="A52" s="19" t="s">
        <v>94</v>
      </c>
      <c r="B52" s="23" t="s">
        <v>82</v>
      </c>
      <c r="C52" s="21">
        <v>54842.2</v>
      </c>
      <c r="D52" s="21">
        <v>53901.9</v>
      </c>
      <c r="E52" s="21">
        <v>53901.9</v>
      </c>
      <c r="F52" s="22">
        <f t="shared" si="3"/>
        <v>0</v>
      </c>
      <c r="G52" s="15">
        <f t="shared" si="2"/>
        <v>100</v>
      </c>
      <c r="H52" s="4"/>
    </row>
    <row r="53" spans="1:8" ht="25.5">
      <c r="A53" s="19" t="s">
        <v>95</v>
      </c>
      <c r="B53" s="23" t="s">
        <v>83</v>
      </c>
      <c r="C53" s="22">
        <v>2052</v>
      </c>
      <c r="D53" s="22">
        <v>2052</v>
      </c>
      <c r="E53" s="22">
        <v>2052</v>
      </c>
      <c r="F53" s="22">
        <f t="shared" si="3"/>
        <v>0</v>
      </c>
      <c r="G53" s="15">
        <f t="shared" si="2"/>
        <v>100</v>
      </c>
      <c r="H53" s="4"/>
    </row>
    <row r="54" spans="1:8" ht="15">
      <c r="A54" s="28"/>
      <c r="B54" s="24" t="s">
        <v>84</v>
      </c>
      <c r="C54" s="25">
        <f>C42-C43</f>
        <v>0</v>
      </c>
      <c r="D54" s="25">
        <f>D42-D43</f>
        <v>-26051.699999999953</v>
      </c>
      <c r="E54" s="25">
        <f>E42-E43</f>
        <v>-22960.499999999767</v>
      </c>
      <c r="F54" s="25">
        <f t="shared" si="3"/>
        <v>3091.2000000001863</v>
      </c>
      <c r="G54" s="12">
        <f t="shared" si="2"/>
        <v>88.13436359239438</v>
      </c>
      <c r="H54" s="4"/>
    </row>
    <row r="55" spans="1:8" ht="25.5">
      <c r="A55" s="28"/>
      <c r="B55" s="26" t="s">
        <v>85</v>
      </c>
      <c r="C55" s="21">
        <f>C56</f>
        <v>0</v>
      </c>
      <c r="D55" s="21">
        <f>D56</f>
        <v>26051.7</v>
      </c>
      <c r="E55" s="21">
        <f>E56</f>
        <v>22960.5</v>
      </c>
      <c r="F55" s="22">
        <f>F56</f>
        <v>0</v>
      </c>
      <c r="G55" s="15">
        <f t="shared" si="2"/>
        <v>88.13436359239512</v>
      </c>
      <c r="H55" s="4"/>
    </row>
    <row r="56" spans="1:8" ht="26.25">
      <c r="A56" s="28"/>
      <c r="B56" s="27" t="s">
        <v>96</v>
      </c>
      <c r="C56" s="21">
        <v>0</v>
      </c>
      <c r="D56" s="21">
        <v>26051.7</v>
      </c>
      <c r="E56" s="21">
        <v>22960.5</v>
      </c>
      <c r="F56" s="22">
        <v>0</v>
      </c>
      <c r="G56" s="15">
        <f t="shared" si="2"/>
        <v>88.13436359239512</v>
      </c>
      <c r="H56" s="4"/>
    </row>
  </sheetData>
  <sheetProtection/>
  <mergeCells count="7">
    <mergeCell ref="A2:G2"/>
    <mergeCell ref="A3:G3"/>
    <mergeCell ref="C6:C8"/>
    <mergeCell ref="D6:D8"/>
    <mergeCell ref="E6:E8"/>
    <mergeCell ref="F6:F8"/>
    <mergeCell ref="G6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2019-11-15T06:17:04Z</dcterms:modified>
  <cp:category/>
  <cp:version/>
  <cp:contentType/>
  <cp:contentStatus/>
</cp:coreProperties>
</file>